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5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<sst xmlns="http://schemas.openxmlformats.org/spreadsheetml/2006/main" count="25" uniqueCount="18">
  <si>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ÅOP/månedlige ydelser</t>
  </si>
  <si>
    <t>%</t>
  </si>
  <si>
    <t>Lån:</t>
  </si>
  <si>
    <t>Terminsrente =</t>
  </si>
  <si>
    <t>kr.</t>
  </si>
  <si>
    <t>Månedlig OP=</t>
  </si>
  <si>
    <t>ÅOP=</t>
  </si>
  <si>
    <t>Tilbagebetaling=</t>
  </si>
  <si>
    <t>Lån udbetalt=</t>
  </si>
  <si>
    <t>Pct. p.a.</t>
  </si>
  <si>
    <t>Samlede kreditomkostninger=</t>
  </si>
  <si>
    <t>stk.</t>
  </si>
  <si>
    <t>Mdl. rentesats</t>
  </si>
  <si>
    <t>ÅOP beregning /mdl. rentesats</t>
  </si>
  <si>
    <t>Stiftelsesomkostninger + gebyr:</t>
  </si>
  <si>
    <t>Lån i alt</t>
  </si>
  <si>
    <t>Antal månedlige terminer:</t>
  </si>
  <si>
    <t>Månedlig ydelse=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</si>
</sst>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00000"/>
    <numFmt numFmtId="173" formatCode="#,##0.00_ ;[Red]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0" borderId="3" applyNumberFormat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40" fontId="0" fillId="0" borderId="0" xfId="0" applyNumberForma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40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9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173" fontId="0" fillId="0" borderId="0" xfId="0" applyNumberForma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172" fontId="21" fillId="0" borderId="0" xfId="0" applyNumberFormat="1" applyFont="1" applyAlignment="1" applyProtection="1">
      <alignment/>
      <protection/>
    </xf>
    <xf numFmtId="0" fontId="21" fillId="34" borderId="0" xfId="0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2.8515625" style="1" customWidth="1"/>
    <col min="2" max="2" width="14.00390625" style="1" customWidth="1"/>
    <col min="3" max="3" width="5.421875" style="1" customWidth="1"/>
    <col min="4" max="4" width="9.140625" style="1" customWidth="1"/>
    <col min="5" max="5" width="23.28125" style="1" customWidth="1"/>
    <col min="6" max="6" width="15.28125" style="1" customWidth="1"/>
    <col min="7" max="7" width="3.57421875" style="1" customWidth="1"/>
    <col min="8" max="8" width="4.28125" style="1" customWidth="1"/>
    <col min="9" max="9" width="24.140625" style="1" customWidth="1"/>
    <col min="10" max="10" width="13.57421875" style="1" customWidth="1"/>
    <col min="11" max="11" width="4.140625" style="1" customWidth="1"/>
    <col min="12" max="16384" width="9.140625" style="1" customWidth="1"/>
  </cols>
  <sheetData>
    <row r="1" spans="1:3" ht="15">
      <c r="A1" s="18" t="s">
        <v>13</v>
      </c>
      <c r="B1" s="2"/>
      <c r="C1" s="2"/>
    </row>
    <row r="2" spans="1:3" ht="15">
      <c r="A2" s="2"/>
      <c r="B2" s="2"/>
      <c r="C2" s="2"/>
    </row>
    <row r="3" spans="1:3" ht="15">
      <c r="A3" s="7" t="s">
        <v>0</v>
      </c>
      <c r="B3" s="2"/>
      <c r="C3" s="2"/>
    </row>
    <row r="4" spans="1:11" ht="18.75">
      <c r="A4" s="2" t="s">
        <v>12</v>
      </c>
      <c r="B4" s="6">
        <v>1.25</v>
      </c>
      <c r="C4" s="2" t="s">
        <v>1</v>
      </c>
      <c r="E4" s="5"/>
      <c r="F4" s="9"/>
      <c r="G4" s="10"/>
      <c r="H4" s="10"/>
      <c r="I4" s="10"/>
      <c r="J4" s="9"/>
      <c r="K4" s="5"/>
    </row>
    <row r="5" spans="1:11" ht="15">
      <c r="A5" s="25" t="s">
        <v>9</v>
      </c>
      <c r="B5" s="27">
        <f>(1+B4/100)^12-1</f>
        <v>0.16075451772299854</v>
      </c>
      <c r="C5" s="2"/>
      <c r="E5" s="5"/>
      <c r="F5" s="8"/>
      <c r="G5" s="5"/>
      <c r="H5" s="5"/>
      <c r="I5" s="5"/>
      <c r="J5" s="8"/>
      <c r="K5" s="5"/>
    </row>
    <row r="6" spans="1:11" ht="15">
      <c r="A6" s="2" t="s">
        <v>16</v>
      </c>
      <c r="B6" s="6">
        <v>36</v>
      </c>
      <c r="C6" s="2" t="s">
        <v>11</v>
      </c>
      <c r="E6" s="5"/>
      <c r="F6" s="8"/>
      <c r="G6" s="5"/>
      <c r="H6" s="5"/>
      <c r="I6" s="5"/>
      <c r="J6" s="8"/>
      <c r="K6" s="5"/>
    </row>
    <row r="7" spans="1:11" ht="15">
      <c r="A7" s="2" t="s">
        <v>2</v>
      </c>
      <c r="B7" s="23">
        <v>50000</v>
      </c>
      <c r="C7" s="2" t="s">
        <v>4</v>
      </c>
      <c r="E7" s="5"/>
      <c r="F7" s="8"/>
      <c r="G7" s="5"/>
      <c r="H7" s="5"/>
      <c r="I7" s="5"/>
      <c r="J7" s="8"/>
      <c r="K7" s="5"/>
    </row>
    <row r="8" spans="1:11" ht="15">
      <c r="A8" s="2" t="s">
        <v>14</v>
      </c>
      <c r="B8" s="23">
        <v>5000</v>
      </c>
      <c r="C8" s="2" t="s">
        <v>4</v>
      </c>
      <c r="E8" s="5"/>
      <c r="F8" s="8"/>
      <c r="G8" s="5"/>
      <c r="H8" s="5"/>
      <c r="I8" s="5"/>
      <c r="J8" s="8"/>
      <c r="K8" s="5"/>
    </row>
    <row r="9" spans="1:11" ht="15">
      <c r="A9" s="2" t="s">
        <v>15</v>
      </c>
      <c r="B9" s="28">
        <f>SUM(B7:B8)</f>
        <v>55000</v>
      </c>
      <c r="C9" s="2" t="s">
        <v>4</v>
      </c>
      <c r="E9" s="11"/>
      <c r="F9" s="11"/>
      <c r="G9" s="5"/>
      <c r="H9" s="5"/>
      <c r="I9" s="21">
        <f>RATE(B6,B11,B7)</f>
        <v>0.01823891148076341</v>
      </c>
      <c r="J9" s="11"/>
      <c r="K9" s="5"/>
    </row>
    <row r="10" spans="1:11" ht="15">
      <c r="A10" s="25" t="s">
        <v>3</v>
      </c>
      <c r="B10" s="25">
        <f>(B5+1)^(1/12)-1</f>
        <v>0.012499999999999956</v>
      </c>
      <c r="C10" s="2"/>
      <c r="E10" s="22"/>
      <c r="F10" s="5"/>
      <c r="G10" s="5"/>
      <c r="H10" s="5"/>
      <c r="I10" s="12"/>
      <c r="J10" s="5"/>
      <c r="K10" s="5"/>
    </row>
    <row r="11" spans="1:11" ht="15">
      <c r="A11" s="2" t="s">
        <v>17</v>
      </c>
      <c r="B11" s="24">
        <f>PMT(B10,B6,B9)</f>
        <v>-1906.593067730676</v>
      </c>
      <c r="C11" s="4" t="s">
        <v>4</v>
      </c>
      <c r="E11" s="5"/>
      <c r="F11" s="13"/>
      <c r="G11" s="14"/>
      <c r="H11" s="5"/>
      <c r="I11" s="5"/>
      <c r="J11" s="13"/>
      <c r="K11" s="14"/>
    </row>
    <row r="12" spans="1:11" ht="15">
      <c r="A12" s="25" t="s">
        <v>5</v>
      </c>
      <c r="B12" s="26">
        <f>RATE(B6,B11,B7)</f>
        <v>0.01823891148076341</v>
      </c>
      <c r="C12" s="2"/>
      <c r="E12" s="11"/>
      <c r="F12" s="15"/>
      <c r="G12" s="5"/>
      <c r="H12" s="5"/>
      <c r="I12" s="11"/>
      <c r="J12" s="15"/>
      <c r="K12" s="5"/>
    </row>
    <row r="13" spans="1:11" ht="15.75" thickBot="1">
      <c r="A13" s="2" t="s">
        <v>6</v>
      </c>
      <c r="B13" s="3">
        <f>((1+B12)^12-1)*100</f>
        <v>24.22135789762794</v>
      </c>
      <c r="C13" s="2" t="s">
        <v>1</v>
      </c>
      <c r="E13" s="5"/>
      <c r="F13" s="16"/>
      <c r="G13" s="5"/>
      <c r="H13" s="5"/>
      <c r="I13" s="5"/>
      <c r="J13" s="16"/>
      <c r="K13" s="5"/>
    </row>
    <row r="14" spans="1:11" ht="15.75" thickTop="1">
      <c r="A14" s="2"/>
      <c r="B14" s="2"/>
      <c r="C14" s="2"/>
      <c r="E14" s="5"/>
      <c r="F14" s="5"/>
      <c r="G14" s="5"/>
      <c r="H14" s="5"/>
      <c r="I14" s="5"/>
      <c r="J14" s="5"/>
      <c r="K14" s="5"/>
    </row>
    <row r="15" spans="1:11" ht="15">
      <c r="A15" s="2"/>
      <c r="B15" s="2"/>
      <c r="C15" s="2"/>
      <c r="E15" s="5"/>
      <c r="F15" s="5"/>
      <c r="G15" s="5"/>
      <c r="H15" s="5"/>
      <c r="I15" s="5"/>
      <c r="J15" s="5"/>
      <c r="K15" s="5"/>
    </row>
    <row r="16" spans="1:11" ht="15">
      <c r="A16" s="2" t="s">
        <v>7</v>
      </c>
      <c r="B16" s="19">
        <f>B11*B6</f>
        <v>-68637.35043830433</v>
      </c>
      <c r="C16" s="4" t="s">
        <v>4</v>
      </c>
      <c r="E16" s="5"/>
      <c r="F16" s="13"/>
      <c r="G16" s="14"/>
      <c r="H16" s="5"/>
      <c r="I16" s="5"/>
      <c r="J16" s="13"/>
      <c r="K16" s="14"/>
    </row>
    <row r="17" spans="1:11" ht="15">
      <c r="A17" s="2" t="s">
        <v>8</v>
      </c>
      <c r="B17" s="20">
        <f>B7</f>
        <v>50000</v>
      </c>
      <c r="C17" s="2" t="s">
        <v>4</v>
      </c>
      <c r="E17" s="5"/>
      <c r="F17" s="17"/>
      <c r="G17" s="5"/>
      <c r="H17" s="5"/>
      <c r="I17" s="5"/>
      <c r="J17" s="17"/>
      <c r="K17" s="5"/>
    </row>
    <row r="18" spans="1:11" ht="15">
      <c r="A18" s="2" t="s">
        <v>10</v>
      </c>
      <c r="B18" s="19">
        <f>SUM(B16:B17)</f>
        <v>-18637.350438304333</v>
      </c>
      <c r="C18" s="4" t="s">
        <v>4</v>
      </c>
      <c r="E18" s="5"/>
      <c r="F18" s="13"/>
      <c r="G18" s="14"/>
      <c r="H18" s="5"/>
      <c r="I18" s="5"/>
      <c r="J18" s="13"/>
      <c r="K18" s="14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Haspang</dc:creator>
  <cp:keywords/>
  <dc:description/>
  <cp:lastModifiedBy>Stine Jul Rasmussen</cp:lastModifiedBy>
  <dcterms:created xsi:type="dcterms:W3CDTF">2015-02-08T19:54:19Z</dcterms:created>
  <dcterms:modified xsi:type="dcterms:W3CDTF">2020-09-16T08:02:48Z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7afa27584f400f95462db069cc28f2">
    <vt:lpwstr/>
  </property>
  <property fmtid="{D5CDD505-2E9C-101B-9397-08002B2CF9AE}" pid="3" name="fd_documentDate">
    <vt:lpwstr/>
  </property>
  <property fmtid="{D5CDD505-2E9C-101B-9397-08002B2CF9AE}" pid="4" name="TaxCatchAll">
    <vt:lpwstr/>
  </property>
  <property fmtid="{D5CDD505-2E9C-101B-9397-08002B2CF9AE}" pid="5" name="fd_owner">
    <vt:lpwstr/>
  </property>
</Properties>
</file>